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試算" sheetId="1" state="visible" r:id="rId1"/>
    <sheet xmlns:r="http://schemas.openxmlformats.org/officeDocument/2006/relationships" name="使い方・前提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¥#,##0"/>
    <numFmt numFmtId="165" formatCode="0.0%"/>
    <numFmt numFmtId="166" formatCode="0.0"/>
  </numFmts>
  <fonts count="14">
    <font>
      <name val="Calibri"/>
      <family val="2"/>
      <color theme="1"/>
      <sz val="11"/>
      <scheme val="minor"/>
    </font>
    <font>
      <name val="Inter"/>
      <b val="1"/>
      <color rgb="00CC785C"/>
      <sz val="9"/>
    </font>
    <font>
      <name val="Noto Serif JP"/>
      <b val="1"/>
      <color rgb="001F1B18"/>
      <sz val="22"/>
    </font>
    <font>
      <name val="Noto Sans JP"/>
      <color rgb="00857D75"/>
      <sz val="10"/>
    </font>
    <font>
      <name val="Noto Sans JP"/>
      <i val="1"/>
      <color rgb="00857D75"/>
      <sz val="9"/>
    </font>
    <font>
      <name val="Noto Serif JP"/>
      <b val="1"/>
      <color rgb="001F1B18"/>
      <sz val="14"/>
    </font>
    <font>
      <name val="Noto Sans JP"/>
      <color rgb="004A433D"/>
      <sz val="10"/>
    </font>
    <font>
      <name val="Noto Sans JP"/>
      <b val="1"/>
      <color rgb="001F1B18"/>
      <sz val="11"/>
    </font>
    <font>
      <name val="Noto Sans JP"/>
      <color rgb="00857D75"/>
      <sz val="9"/>
    </font>
    <font>
      <name val="Noto Sans JP"/>
      <b val="1"/>
      <color rgb="00CC785C"/>
      <sz val="11"/>
    </font>
    <font>
      <name val="Noto Sans JP"/>
      <b val="1"/>
      <color rgb="001F1B18"/>
      <sz val="9"/>
    </font>
    <font>
      <name val="Inter"/>
      <color rgb="00857D75"/>
      <sz val="8"/>
    </font>
    <font>
      <name val="Noto Serif JP"/>
      <b val="1"/>
      <color rgb="001F1B18"/>
      <sz val="18"/>
    </font>
    <font>
      <name val="JetBrains Mono"/>
      <b val="1"/>
      <color rgb="00CC785C"/>
      <sz val="11"/>
    </font>
  </fonts>
  <fills count="6">
    <fill>
      <patternFill/>
    </fill>
    <fill>
      <patternFill patternType="gray125"/>
    </fill>
    <fill>
      <patternFill patternType="solid">
        <fgColor rgb="00F4E8E2"/>
      </patternFill>
    </fill>
    <fill>
      <patternFill patternType="solid">
        <fgColor rgb="00FFF4D6"/>
      </patternFill>
    </fill>
    <fill>
      <patternFill patternType="solid">
        <fgColor rgb="00FFE8D9"/>
      </patternFill>
    </fill>
    <fill>
      <patternFill patternType="solid">
        <fgColor rgb="00FAF9F6"/>
      </patternFill>
    </fill>
  </fills>
  <borders count="4">
    <border>
      <left/>
      <right/>
      <top/>
      <bottom/>
      <diagonal/>
    </border>
    <border>
      <left style="thin">
        <color rgb="00857D75"/>
      </left>
      <right style="thin">
        <color rgb="00857D75"/>
      </right>
      <top style="thin">
        <color rgb="00857D75"/>
      </top>
      <bottom style="thin">
        <color rgb="00857D75"/>
      </bottom>
    </border>
    <border>
      <left style="thin">
        <color rgb="00CC785C"/>
      </left>
      <right style="thin">
        <color rgb="00CC785C"/>
      </right>
      <top style="thin">
        <color rgb="00CC785C"/>
      </top>
      <bottom style="thin">
        <color rgb="00CC785C"/>
      </bottom>
    </border>
    <border>
      <left style="thin">
        <color rgb="00E6DFD5"/>
      </left>
      <right style="thin">
        <color rgb="00E6DFD5"/>
      </right>
      <top style="thin">
        <color rgb="00E6DFD5"/>
      </top>
      <bottom style="thin">
        <color rgb="00E6DFD5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indent="1"/>
    </xf>
    <xf numFmtId="3" fontId="7" fillId="3" borderId="1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wrapText="1" indent="1"/>
    </xf>
    <xf numFmtId="164" fontId="7" fillId="3" borderId="1" applyAlignment="1" pivotButton="0" quotePrefix="0" xfId="0">
      <alignment horizontal="right" vertical="center" indent="1"/>
    </xf>
    <xf numFmtId="164" fontId="9" fillId="4" borderId="2" applyAlignment="1" pivotButton="0" quotePrefix="0" xfId="0">
      <alignment horizontal="right" vertical="center" indent="1"/>
    </xf>
    <xf numFmtId="0" fontId="10" fillId="5" borderId="3" applyAlignment="1" pivotButton="0" quotePrefix="0" xfId="0">
      <alignment horizontal="left" vertical="center" indent="1"/>
    </xf>
    <xf numFmtId="0" fontId="10" fillId="5" borderId="3" applyAlignment="1" pivotButton="0" quotePrefix="0" xfId="0">
      <alignment horizontal="right" vertical="center" indent="1"/>
    </xf>
    <xf numFmtId="3" fontId="9" fillId="4" borderId="2" applyAlignment="1" pivotButton="0" quotePrefix="0" xfId="0">
      <alignment horizontal="right" vertical="center" indent="1"/>
    </xf>
    <xf numFmtId="165" fontId="9" fillId="4" borderId="2" applyAlignment="1" pivotButton="0" quotePrefix="0" xfId="0">
      <alignment horizontal="right" vertical="center" indent="1"/>
    </xf>
    <xf numFmtId="166" fontId="9" fillId="4" borderId="2" applyAlignment="1" pivotButton="0" quotePrefix="0" xfId="0">
      <alignment horizontal="right" vertical="center" indent="1"/>
    </xf>
    <xf numFmtId="0" fontId="11" fillId="0" borderId="0" pivotButton="0" quotePrefix="0" xfId="0"/>
    <xf numFmtId="0" fontId="12" fillId="0" borderId="0" pivotButton="0" quotePrefix="0" xfId="0"/>
    <xf numFmtId="0" fontId="9" fillId="0" borderId="0" pivotButton="0" quotePrefix="0" xfId="0"/>
    <xf numFmtId="0" fontId="6" fillId="0" borderId="0" applyAlignment="1" pivotButton="0" quotePrefix="0" xfId="0">
      <alignment vertical="top" wrapText="1"/>
    </xf>
    <xf numFmtId="0" fontId="5" fillId="0" borderId="0" pivotButton="0" quotePrefix="0" xfId="0"/>
    <xf numFmtId="0" fontId="8" fillId="0" borderId="0" applyAlignment="1" pivotButton="0" quotePrefix="0" xfId="0">
      <alignment vertical="top" wrapText="1"/>
    </xf>
    <xf numFmtId="0" fontId="6" fillId="0" borderId="0" applyAlignment="1" pivotButton="0" quotePrefix="0" xfId="0">
      <alignment wrapText="1"/>
    </xf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E4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8" customWidth="1" min="4" max="4"/>
    <col width="42" customWidth="1" min="5" max="5"/>
  </cols>
  <sheetData>
    <row r="1" ht="14" customHeight="1"/>
    <row r="2" ht="36" customHeight="1">
      <c r="A2" s="1" t="inlineStr">
        <is>
          <t xml:space="preserve">  CLAUDE LAB — ROI CALCULATOR</t>
        </is>
      </c>
    </row>
    <row r="3" ht="42" customHeight="1">
      <c r="B3" s="2" t="inlineStr">
        <is>
          <t>AI導入ROI試算シート</t>
        </is>
      </c>
    </row>
    <row r="4">
      <c r="B4" s="3" t="inlineStr">
        <is>
          <t>人件費削減・工数削減・費用対効果を自動計算。稟議・商談でそのまま使えます。</t>
        </is>
      </c>
    </row>
    <row r="5" ht="24" customHeight="1">
      <c r="B5" s="4" t="inlineStr">
        <is>
          <t>黄色セルに数値を入力すると、オレンジの結果セルが自動で更新されます。前提条件を変えて複数パターンを比較してみてください。</t>
        </is>
      </c>
    </row>
    <row r="7" ht="28" customHeight="1">
      <c r="A7" s="5" t="inlineStr">
        <is>
          <t>1. 前提条件を入力</t>
        </is>
      </c>
    </row>
    <row r="9">
      <c r="B9" s="6" t="inlineStr">
        <is>
          <t>AIを使う対象人数</t>
        </is>
      </c>
      <c r="C9" s="7" t="n">
        <v>10</v>
      </c>
      <c r="D9" s="8" t="inlineStr">
        <is>
          <t>名</t>
        </is>
      </c>
      <c r="E9" s="9" t="inlineStr">
        <is>
          <t>実際にClaude Codeを使う従業員の人数（非エンジニア含む）</t>
        </is>
      </c>
    </row>
    <row r="10">
      <c r="B10" s="6" t="inlineStr">
        <is>
          <t>対象者の平均月給</t>
        </is>
      </c>
      <c r="C10" s="10" t="n">
        <v>350000</v>
      </c>
      <c r="D10" s="8" t="inlineStr">
        <is>
          <t>円</t>
        </is>
      </c>
      <c r="E10" s="9" t="inlineStr">
        <is>
          <t>残業代・賞与を含む月額換算。総支給ベースで</t>
        </is>
      </c>
    </row>
    <row r="11">
      <c r="B11" s="6" t="inlineStr">
        <is>
          <t>月の稼働日数</t>
        </is>
      </c>
      <c r="C11" s="7" t="n">
        <v>20</v>
      </c>
      <c r="D11" s="8" t="inlineStr">
        <is>
          <t>日</t>
        </is>
      </c>
      <c r="E11" s="9" t="inlineStr">
        <is>
          <t>土日祝を除いた営業日</t>
        </is>
      </c>
    </row>
    <row r="12">
      <c r="B12" s="6" t="inlineStr">
        <is>
          <t>1日の就業時間</t>
        </is>
      </c>
      <c r="C12" s="7" t="n">
        <v>8</v>
      </c>
      <c r="D12" s="8" t="inlineStr">
        <is>
          <t>時間</t>
        </is>
      </c>
      <c r="E12" s="9" t="inlineStr">
        <is>
          <t>休憩を除いた実稼働時間</t>
        </is>
      </c>
    </row>
    <row r="14">
      <c r="B14" s="6" t="inlineStr">
        <is>
          <t>計算: 1人あたり時給</t>
        </is>
      </c>
      <c r="C14" s="11">
        <f>C8/C9/C10</f>
        <v/>
      </c>
      <c r="D14" s="8" t="inlineStr">
        <is>
          <t>円/時</t>
        </is>
      </c>
      <c r="E14" s="9" t="inlineStr">
        <is>
          <t>前提から自動算出</t>
        </is>
      </c>
    </row>
    <row r="16" ht="28" customHeight="1">
      <c r="A16" s="5" t="inlineStr">
        <is>
          <t>2. 削減できる業務時間（1人あたり月間）</t>
        </is>
      </c>
    </row>
    <row r="18">
      <c r="B18" s="12" t="inlineStr">
        <is>
          <t>業務カテゴリ</t>
        </is>
      </c>
      <c r="C18" s="13" t="inlineStr">
        <is>
          <t>現状(時/月)</t>
        </is>
      </c>
      <c r="D18" s="13" t="inlineStr">
        <is>
          <t>導入後(時/月)</t>
        </is>
      </c>
      <c r="E18" s="12" t="inlineStr">
        <is>
          <t>備考</t>
        </is>
      </c>
    </row>
    <row r="19">
      <c r="B19" s="6" t="inlineStr">
        <is>
          <t>議事録作成</t>
        </is>
      </c>
      <c r="C19" s="7" t="n">
        <v>10</v>
      </c>
      <c r="D19" s="7" t="n">
        <v>2</v>
      </c>
      <c r="E19" s="9" t="inlineStr">
        <is>
          <t>会議1回1時間の議事録が10回/月発生する場合</t>
        </is>
      </c>
    </row>
    <row r="20">
      <c r="B20" s="6" t="inlineStr">
        <is>
          <t>資料・提案書作成</t>
        </is>
      </c>
      <c r="C20" s="7" t="n">
        <v>20</v>
      </c>
      <c r="D20" s="7" t="n">
        <v>6</v>
      </c>
      <c r="E20" s="9" t="inlineStr">
        <is>
          <t>提案書・企画書・月報など</t>
        </is>
      </c>
    </row>
    <row r="21">
      <c r="B21" s="6" t="inlineStr">
        <is>
          <t>メール・社内連絡の下書き</t>
        </is>
      </c>
      <c r="C21" s="7" t="n">
        <v>15</v>
      </c>
      <c r="D21" s="7" t="n">
        <v>5</v>
      </c>
      <c r="E21" s="9" t="inlineStr">
        <is>
          <t>1日30分かかっている場合</t>
        </is>
      </c>
    </row>
    <row r="22">
      <c r="B22" s="6" t="inlineStr">
        <is>
          <t>リサーチ・調査</t>
        </is>
      </c>
      <c r="C22" s="7" t="n">
        <v>10</v>
      </c>
      <c r="D22" s="7" t="n">
        <v>3</v>
      </c>
      <c r="E22" s="9" t="inlineStr">
        <is>
          <t>競合調査・市場調査・情報収集</t>
        </is>
      </c>
    </row>
    <row r="23">
      <c r="B23" s="6" t="inlineStr">
        <is>
          <t>データ集計・表作成</t>
        </is>
      </c>
      <c r="C23" s="7" t="n">
        <v>8</v>
      </c>
      <c r="D23" s="7" t="n">
        <v>2</v>
      </c>
      <c r="E23" s="9" t="inlineStr">
        <is>
          <t>Excel操作・集計表・レポート</t>
        </is>
      </c>
    </row>
    <row r="24">
      <c r="B24" s="6" t="inlineStr">
        <is>
          <t>翻訳・校正</t>
        </is>
      </c>
      <c r="C24" s="7" t="n">
        <v>5</v>
      </c>
      <c r="D24" s="7" t="n">
        <v>1</v>
      </c>
      <c r="E24" s="9" t="inlineStr">
        <is>
          <t>海外顧客対応・社内文書校正</t>
        </is>
      </c>
    </row>
    <row r="26">
      <c r="B26" s="6" t="inlineStr">
        <is>
          <t>月間 削減時間 (1人あたり)</t>
        </is>
      </c>
      <c r="C26" s="14">
        <f>SUM(C19:C24)-SUM(D19:D24)</f>
        <v/>
      </c>
      <c r="D26" s="8" t="inlineStr">
        <is>
          <t>時間/月</t>
        </is>
      </c>
    </row>
    <row r="27">
      <c r="B27" s="6" t="inlineStr">
        <is>
          <t>月間 削減時間 (対象全員合計)</t>
        </is>
      </c>
      <c r="C27" s="14">
        <f>C26*C7</f>
        <v/>
      </c>
      <c r="D27" s="8" t="inlineStr">
        <is>
          <t>時間/月</t>
        </is>
      </c>
    </row>
    <row r="29" ht="28" customHeight="1">
      <c r="A29" s="5" t="inlineStr">
        <is>
          <t>3. 金額換算とROI</t>
        </is>
      </c>
    </row>
    <row r="31">
      <c r="B31" s="6" t="inlineStr">
        <is>
          <t>月間 削減金額 (人件費換算)</t>
        </is>
      </c>
      <c r="C31" s="11">
        <f>C27*C12</f>
        <v/>
      </c>
      <c r="D31" s="8" t="inlineStr">
        <is>
          <t>円/月</t>
        </is>
      </c>
    </row>
    <row r="32">
      <c r="B32" s="6" t="inlineStr">
        <is>
          <t>年間 削減金額</t>
        </is>
      </c>
      <c r="C32" s="11">
        <f>C31*12</f>
        <v/>
      </c>
      <c r="D32" s="8" t="inlineStr">
        <is>
          <t>円/年</t>
        </is>
      </c>
    </row>
    <row r="34">
      <c r="B34" s="6" t="inlineStr">
        <is>
          <t>AI月額料金 (1人あたり)</t>
        </is>
      </c>
      <c r="C34" s="10" t="n">
        <v>3000</v>
      </c>
      <c r="D34" s="8" t="inlineStr">
        <is>
          <t>円/月</t>
        </is>
      </c>
      <c r="E34" s="9" t="inlineStr">
        <is>
          <t>Claude Pro $20 = 約3,000円、Max 約15,000円</t>
        </is>
      </c>
    </row>
    <row r="35">
      <c r="B35" s="6" t="inlineStr">
        <is>
          <t>初期導入費用 (研修など)</t>
        </is>
      </c>
      <c r="C35" s="10" t="n">
        <v>380000</v>
      </c>
      <c r="D35" s="8" t="inlineStr">
        <is>
          <t>円</t>
        </is>
      </c>
      <c r="E35" s="9" t="inlineStr">
        <is>
          <t>Claude Lab 法人研修10名パック例 / 任意</t>
        </is>
      </c>
    </row>
    <row r="37">
      <c r="B37" s="6" t="inlineStr">
        <is>
          <t>月間 AI利用料 (全員合計)</t>
        </is>
      </c>
      <c r="C37" s="11">
        <f>C34*C7</f>
        <v/>
      </c>
      <c r="D37" s="8" t="inlineStr">
        <is>
          <t>円/月</t>
        </is>
      </c>
    </row>
    <row r="38">
      <c r="B38" s="6" t="inlineStr">
        <is>
          <t>年間 AI利用料 + 初期費用</t>
        </is>
      </c>
      <c r="C38" s="11">
        <f>C37*12+C35</f>
        <v/>
      </c>
      <c r="D38" s="8" t="inlineStr">
        <is>
          <t>円/年</t>
        </is>
      </c>
    </row>
    <row r="40">
      <c r="B40" s="6" t="inlineStr">
        <is>
          <t>年間 純効果 (削減額 - コスト)</t>
        </is>
      </c>
      <c r="C40" s="11">
        <f>C32-C38</f>
        <v/>
      </c>
      <c r="D40" s="8" t="inlineStr">
        <is>
          <t>円/年</t>
        </is>
      </c>
    </row>
    <row r="41">
      <c r="B41" s="6" t="inlineStr">
        <is>
          <t>ROI (投資回収率)</t>
        </is>
      </c>
      <c r="C41" s="15">
        <f>IF(C38=0,"N/A",C40/C38)</f>
        <v/>
      </c>
      <c r="D41" s="8" t="inlineStr"/>
      <c r="E41" s="9" t="inlineStr">
        <is>
          <t>(純効果 ÷ 年間投資額)。200%なら投資の3倍のリターン</t>
        </is>
      </c>
    </row>
    <row r="42">
      <c r="B42" s="6" t="inlineStr">
        <is>
          <t>投資回収期間</t>
        </is>
      </c>
      <c r="C42" s="16">
        <f>IF(C31=0,"N/A",C35/(C31-C37))</f>
        <v/>
      </c>
      <c r="D42" s="8" t="inlineStr">
        <is>
          <t>ヶ月</t>
        </is>
      </c>
      <c r="E42" s="9" t="inlineStr">
        <is>
          <t>初期費用を月次純効果で割った月数</t>
        </is>
      </c>
    </row>
    <row r="45">
      <c r="B45" s="17" t="inlineStr">
        <is>
          <t>© Claude Lab — 非エンジニアのためのClaude実践メディア / claudelab.jp</t>
        </is>
      </c>
    </row>
  </sheetData>
  <mergeCells count="8">
    <mergeCell ref="B45:E45"/>
    <mergeCell ref="A29:E29"/>
    <mergeCell ref="B4:E4"/>
    <mergeCell ref="A16:E16"/>
    <mergeCell ref="A7:E7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B3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70" customWidth="1" min="2" max="2"/>
  </cols>
  <sheetData>
    <row r="2">
      <c r="A2" s="1" t="inlineStr">
        <is>
          <t xml:space="preserve">  HOW TO USE</t>
        </is>
      </c>
    </row>
    <row r="3">
      <c r="B3" s="18" t="inlineStr">
        <is>
          <t>このシートの使い方</t>
        </is>
      </c>
    </row>
    <row r="5">
      <c r="B5" s="19" t="inlineStr">
        <is>
          <t>1. 前提条件を入力</t>
        </is>
      </c>
    </row>
    <row r="6" ht="32" customHeight="1">
      <c r="B6" s="20" t="inlineStr">
        <is>
          <t>「ROI試算」シートの黄色セルに、あなたの会社の数値を入れてください。</t>
        </is>
      </c>
    </row>
    <row r="8">
      <c r="B8" s="19" t="inlineStr">
        <is>
          <t>2. 業務時間を調整</t>
        </is>
      </c>
    </row>
    <row r="9" ht="32" customHeight="1">
      <c r="B9" s="20" t="inlineStr">
        <is>
          <t>6つの業務カテゴリについて、現状の月間作業時間（時間）と、AI導入後の想定時間を入力します。</t>
        </is>
      </c>
    </row>
    <row r="11">
      <c r="B11" s="19" t="inlineStr">
        <is>
          <t>3. 料金プランを選択</t>
        </is>
      </c>
    </row>
    <row r="12" ht="32" customHeight="1">
      <c r="B12" s="20" t="inlineStr">
        <is>
          <t>AI月額料金は Claude Pro（約3,000円）/ Claude Max（約15,000円）から選択します。2026年4月時点の目安です。</t>
        </is>
      </c>
    </row>
    <row r="14">
      <c r="B14" s="19" t="inlineStr">
        <is>
          <t>4. 結果を確認</t>
        </is>
      </c>
    </row>
    <row r="15" ht="32" customHeight="1">
      <c r="B15" s="20" t="inlineStr">
        <is>
          <t>オレンジのセルが自動計算で更新されます。ROI、年間純効果、投資回収期間を確認してください。</t>
        </is>
      </c>
    </row>
    <row r="17">
      <c r="B17" s="19" t="inlineStr">
        <is>
          <t>5. 複数パターンで比較</t>
        </is>
      </c>
    </row>
    <row r="18" ht="32" customHeight="1">
      <c r="B18" s="20" t="inlineStr">
        <is>
          <t>対象人数・研修費用などを変えて複数パターンを比較すると、稟議資料に使える数字が作れます。</t>
        </is>
      </c>
    </row>
    <row r="21">
      <c r="A21" s="1" t="inlineStr">
        <is>
          <t xml:space="preserve">  ASSUMPTIONS</t>
        </is>
      </c>
    </row>
    <row r="22">
      <c r="B22" s="21" t="inlineStr">
        <is>
          <t>試算の前提</t>
        </is>
      </c>
    </row>
    <row r="24" ht="36" customHeight="1">
      <c r="B24" s="22" t="inlineStr">
        <is>
          <t>・ 本シートは目安を算出するためのツールです。実際のROIは業務内容・スキル・運用状況によって変動します。</t>
        </is>
      </c>
    </row>
    <row r="25" ht="36" customHeight="1">
      <c r="B25" s="22" t="inlineStr">
        <is>
          <t>・ AI月額料金は2026年4月時点のClaude料金プランを参考にしています。実際の料金は公式サイトで最新情報をご確認ください。</t>
        </is>
      </c>
    </row>
    <row r="26" ht="36" customHeight="1">
      <c r="B26" s="22" t="inlineStr">
        <is>
          <t>・ 人件費は月給÷稼働日÷就業時間で算出した時給ベース換算です。社会保険料・福利厚生費は含まれていません。</t>
        </is>
      </c>
    </row>
    <row r="27" ht="36" customHeight="1">
      <c r="B27" s="22" t="inlineStr">
        <is>
          <t>・ 削減時間は「慣れた後」の想定値です。最初の1-2ヶ月は学習コストで効果が薄い可能性があります。</t>
        </is>
      </c>
    </row>
    <row r="28" ht="36" customHeight="1">
      <c r="B28" s="22" t="inlineStr">
        <is>
          <t>・ 稟議資料として使う場合は、自社の実績値や業種別ベンチマークと併用することを推奨します。</t>
        </is>
      </c>
    </row>
    <row r="31">
      <c r="A31" s="1" t="inlineStr">
        <is>
          <t xml:space="preserve">  NEXT STEP</t>
        </is>
      </c>
    </row>
    <row r="32">
      <c r="B32" s="21" t="inlineStr">
        <is>
          <t>導入を具体化する30分無料相談</t>
        </is>
      </c>
    </row>
    <row r="34" ht="32" customHeight="1">
      <c r="B34" s="23" t="inlineStr">
        <is>
          <t>試算結果をもとに、あなたの業種・業務に合わせた具体的な導入プランをご提案します。営業的な売り込みはしません。</t>
        </is>
      </c>
    </row>
    <row r="36">
      <c r="B36" s="24" t="inlineStr">
        <is>
          <t>→ https://claudelab.jp/contact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2026-04-15T07:02:10Z</dcterms:created>
  <dcterms:modified xmlns:dcterms="http://purl.org/dc/terms/" xmlns:xsi="http://www.w3.org/2001/XMLSchema-instance" xsi:type="dcterms:W3CDTF">2026-04-15T07:02:10Z</dcterms:modified>
</cp:coreProperties>
</file>